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05" windowWidth="20115" windowHeight="748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<sst xmlns="http://schemas.openxmlformats.org/spreadsheetml/2006/main" count="68" uniqueCount="26">
  <si>
    <t>FALL 2006</t>
  </si>
  <si>
    <t>FALL 2007</t>
  </si>
  <si>
    <t>FALL 2008</t>
  </si>
  <si>
    <t>FALL 2009</t>
  </si>
  <si>
    <t>FALL 2010</t>
  </si>
  <si>
    <t>N</t>
  </si>
  <si>
    <t>%</t>
  </si>
  <si>
    <t>a. Ohio Resident</t>
  </si>
  <si>
    <t>b. Non-Resident</t>
  </si>
  <si>
    <t>c. International</t>
  </si>
  <si>
    <t>TOTAL</t>
  </si>
  <si>
    <t>b. Main Campus Graduate</t>
  </si>
  <si>
    <t>c. Firelands Campus Undergrad</t>
  </si>
  <si>
    <t>d. Firelands Campus Graduate</t>
  </si>
  <si>
    <t>Total BGSU</t>
  </si>
  <si>
    <t>SUBTOTAL</t>
  </si>
  <si>
    <t>FALL 2011</t>
  </si>
  <si>
    <t>FALL 2012</t>
  </si>
  <si>
    <t>b. Main Campus Undergrad</t>
  </si>
  <si>
    <t>FALL 2010 *</t>
  </si>
  <si>
    <t>Previous Policy</t>
  </si>
  <si>
    <t>Current Policy</t>
  </si>
  <si>
    <t>FALL 2010*</t>
  </si>
  <si>
    <t>* University policy for determining a student's campus changed during the 2010-2011 academic year.  The 2010 data reflects both policies.</t>
  </si>
  <si>
    <t>Headcount Enrollment by Ohio Residency Status</t>
  </si>
  <si>
    <t>Last updated 4/19/2013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</si>
</sst>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8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2"/>
      <color theme="1"/>
      <name val="Georgia"/>
      <family val="1"/>
    </font>
    <font>
      <b/>
      <i/>
      <sz val="16"/>
      <color rgb="FFC00000"/>
      <name val="Calibri"/>
      <family val="2"/>
      <scheme val="minor"/>
    </font>
    <font>
      <i/>
      <sz val="8"/>
      <color theme="1"/>
      <name val="Georgia"/>
      <family val="1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center"/>
    </xf>
    <xf numFmtId="0" fontId="3" fillId="0" borderId="9" xfId="0" applyFont="1" applyBorder="1" applyAlignment="1">
      <alignment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164" fontId="1" fillId="4" borderId="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64" fontId="1" fillId="2" borderId="5" xfId="15" applyNumberFormat="1" applyFont="1" applyFill="1" applyBorder="1" applyAlignment="1">
      <alignment horizontal="center" vertical="top" wrapText="1"/>
    </xf>
    <xf numFmtId="164" fontId="1" fillId="4" borderId="5" xfId="15" applyNumberFormat="1" applyFont="1" applyFill="1" applyBorder="1" applyAlignment="1">
      <alignment horizontal="center" vertical="top" wrapText="1"/>
    </xf>
    <xf numFmtId="3" fontId="1" fillId="2" borderId="7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164" fontId="1" fillId="4" borderId="7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tabSelected="1" workbookViewId="0" topLeftCell="A1">
      <selection activeCell="M31" sqref="M31"/>
    </sheetView>
  </sheetViews>
  <sheetFormatPr defaultColWidth="9.140625" defaultRowHeight="15"/>
  <cols>
    <col min="1" max="1" width="2.421875" style="5" customWidth="1"/>
    <col min="2" max="2" width="34.140625" style="5" customWidth="1"/>
    <col min="3" max="3" width="19.140625" style="5" customWidth="1"/>
    <col min="4" max="4" width="9.421875" style="5" bestFit="1" customWidth="1"/>
    <col min="5" max="5" width="8.00390625" style="5" customWidth="1"/>
    <col min="6" max="6" width="9.140625" style="5" customWidth="1"/>
    <col min="7" max="7" width="7.00390625" style="5" customWidth="1"/>
    <col min="8" max="8" width="9.140625" style="5" customWidth="1"/>
    <col min="9" max="9" width="7.7109375" style="5" customWidth="1"/>
    <col min="10" max="10" width="9.140625" style="5" customWidth="1"/>
    <col min="11" max="11" width="7.7109375" style="5" customWidth="1"/>
    <col min="12" max="12" width="9.140625" style="5" customWidth="1"/>
    <col min="13" max="13" width="8.00390625" style="5" customWidth="1"/>
    <col min="14" max="14" width="3.421875" style="5" customWidth="1"/>
    <col min="15" max="15" width="8.00390625" style="5" customWidth="1"/>
    <col min="16" max="16" width="7.28125" style="5" customWidth="1"/>
    <col min="17" max="17" width="9.140625" style="5" customWidth="1"/>
    <col min="18" max="18" width="7.7109375" style="5" customWidth="1"/>
    <col min="19" max="19" width="8.140625" style="5" customWidth="1"/>
    <col min="20" max="20" width="7.00390625" style="5" customWidth="1"/>
    <col min="21" max="16384" width="9.140625" style="5" customWidth="1"/>
  </cols>
  <sheetData>
    <row r="2" spans="2:20" ht="21">
      <c r="B2" s="28" t="s">
        <v>24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4" spans="12:15" ht="15.75" thickBot="1">
      <c r="L4" s="6" t="s">
        <v>20</v>
      </c>
      <c r="O4" s="6" t="s">
        <v>21</v>
      </c>
    </row>
    <row r="5" spans="1:20" ht="15" customHeight="1">
      <c r="A5" s="6"/>
      <c r="B5" s="21"/>
      <c r="C5" s="22"/>
      <c r="D5" s="18" t="s">
        <v>0</v>
      </c>
      <c r="E5" s="19"/>
      <c r="F5" s="17" t="s">
        <v>1</v>
      </c>
      <c r="G5" s="17"/>
      <c r="H5" s="17" t="s">
        <v>2</v>
      </c>
      <c r="I5" s="17"/>
      <c r="J5" s="17" t="s">
        <v>3</v>
      </c>
      <c r="K5" s="17"/>
      <c r="L5" s="17" t="s">
        <v>22</v>
      </c>
      <c r="M5" s="17"/>
      <c r="N5" s="12"/>
      <c r="O5" s="17" t="s">
        <v>19</v>
      </c>
      <c r="P5" s="17"/>
      <c r="Q5" s="17" t="s">
        <v>16</v>
      </c>
      <c r="R5" s="17"/>
      <c r="S5" s="17" t="s">
        <v>17</v>
      </c>
      <c r="T5" s="20"/>
    </row>
    <row r="6" spans="1:20" ht="15">
      <c r="A6" s="6"/>
      <c r="B6" s="23"/>
      <c r="C6" s="24"/>
      <c r="D6" s="7" t="s">
        <v>5</v>
      </c>
      <c r="E6" s="7" t="s">
        <v>6</v>
      </c>
      <c r="F6" s="7" t="s">
        <v>5</v>
      </c>
      <c r="G6" s="7" t="s">
        <v>6</v>
      </c>
      <c r="H6" s="7" t="s">
        <v>5</v>
      </c>
      <c r="I6" s="7" t="s">
        <v>6</v>
      </c>
      <c r="J6" s="7" t="s">
        <v>5</v>
      </c>
      <c r="K6" s="7" t="s">
        <v>6</v>
      </c>
      <c r="L6" s="7" t="s">
        <v>5</v>
      </c>
      <c r="M6" s="7" t="s">
        <v>6</v>
      </c>
      <c r="N6" s="11"/>
      <c r="O6" s="7" t="s">
        <v>5</v>
      </c>
      <c r="P6" s="7" t="s">
        <v>6</v>
      </c>
      <c r="Q6" s="7" t="s">
        <v>5</v>
      </c>
      <c r="R6" s="7" t="s">
        <v>6</v>
      </c>
      <c r="S6" s="7" t="s">
        <v>5</v>
      </c>
      <c r="T6" s="8" t="s">
        <v>6</v>
      </c>
    </row>
    <row r="7" spans="2:20" ht="15">
      <c r="B7" s="15" t="s">
        <v>18</v>
      </c>
      <c r="C7" s="9" t="s">
        <v>7</v>
      </c>
      <c r="D7" s="29">
        <v>14361</v>
      </c>
      <c r="E7" s="30">
        <v>89.3</v>
      </c>
      <c r="F7" s="29">
        <v>13847</v>
      </c>
      <c r="G7" s="30">
        <v>88.5</v>
      </c>
      <c r="H7" s="29">
        <v>13101</v>
      </c>
      <c r="I7" s="30">
        <v>88.2</v>
      </c>
      <c r="J7" s="29">
        <v>12621</v>
      </c>
      <c r="K7" s="30">
        <v>88.1</v>
      </c>
      <c r="L7" s="29">
        <v>12967</v>
      </c>
      <c r="M7" s="30">
        <v>87.6</v>
      </c>
      <c r="N7" s="31"/>
      <c r="O7" s="29">
        <v>13203</v>
      </c>
      <c r="P7" s="30">
        <f>O7/O10*100</f>
        <v>87.71009101175845</v>
      </c>
      <c r="Q7" s="29">
        <v>13097</v>
      </c>
      <c r="R7" s="30">
        <f>Q7/Q10*100</f>
        <v>86.94237918215613</v>
      </c>
      <c r="S7" s="29">
        <v>12780</v>
      </c>
      <c r="T7" s="30">
        <f>S7/S10*100</f>
        <v>86.19991906110886</v>
      </c>
    </row>
    <row r="8" spans="2:20" ht="15">
      <c r="B8" s="15"/>
      <c r="C8" s="9" t="s">
        <v>8</v>
      </c>
      <c r="D8" s="29">
        <v>1477</v>
      </c>
      <c r="E8" s="30">
        <v>9.2</v>
      </c>
      <c r="F8" s="29">
        <v>1539</v>
      </c>
      <c r="G8" s="30">
        <v>9.8</v>
      </c>
      <c r="H8" s="29">
        <v>1499</v>
      </c>
      <c r="I8" s="30">
        <v>10.1</v>
      </c>
      <c r="J8" s="29">
        <v>1404</v>
      </c>
      <c r="K8" s="30">
        <v>9.8</v>
      </c>
      <c r="L8" s="29">
        <v>1586</v>
      </c>
      <c r="M8" s="30">
        <v>10.7</v>
      </c>
      <c r="N8" s="31"/>
      <c r="O8" s="29">
        <v>1595</v>
      </c>
      <c r="P8" s="30">
        <f>O8/O10*100</f>
        <v>10.595894506078523</v>
      </c>
      <c r="Q8" s="29">
        <v>1697</v>
      </c>
      <c r="R8" s="30">
        <f>Q8/Q10*100</f>
        <v>11.265268189060011</v>
      </c>
      <c r="S8" s="29">
        <v>1782</v>
      </c>
      <c r="T8" s="30">
        <f>S8/S10*100</f>
        <v>12.019425333872926</v>
      </c>
    </row>
    <row r="9" spans="2:20" ht="15">
      <c r="B9" s="15"/>
      <c r="C9" s="9" t="s">
        <v>9</v>
      </c>
      <c r="D9" s="32">
        <v>247</v>
      </c>
      <c r="E9" s="30">
        <v>1.5</v>
      </c>
      <c r="F9" s="32">
        <v>252</v>
      </c>
      <c r="G9" s="30">
        <v>1.6</v>
      </c>
      <c r="H9" s="32">
        <v>262</v>
      </c>
      <c r="I9" s="30">
        <v>1.8</v>
      </c>
      <c r="J9" s="32">
        <v>294</v>
      </c>
      <c r="K9" s="30">
        <v>2.1</v>
      </c>
      <c r="L9" s="32">
        <v>254</v>
      </c>
      <c r="M9" s="30">
        <v>1.7</v>
      </c>
      <c r="N9" s="31"/>
      <c r="O9" s="32">
        <v>255</v>
      </c>
      <c r="P9" s="30">
        <f>O9/O10*100</f>
        <v>1.694014482163024</v>
      </c>
      <c r="Q9" s="32">
        <v>270</v>
      </c>
      <c r="R9" s="30">
        <f>Q9/Q10*100</f>
        <v>1.7923526287838558</v>
      </c>
      <c r="S9" s="32">
        <v>264</v>
      </c>
      <c r="T9" s="30">
        <f>S9/S10*100</f>
        <v>1.7806556050182114</v>
      </c>
    </row>
    <row r="10" spans="2:20" ht="15">
      <c r="B10" s="15"/>
      <c r="C10" s="9" t="s">
        <v>15</v>
      </c>
      <c r="D10" s="29">
        <f>SUM(D7:D9)</f>
        <v>16085</v>
      </c>
      <c r="E10" s="30">
        <f aca="true" t="shared" si="0" ref="E10:T10">SUM(E7:E9)</f>
        <v>100</v>
      </c>
      <c r="F10" s="29">
        <f t="shared" si="0"/>
        <v>15638</v>
      </c>
      <c r="G10" s="30">
        <f t="shared" si="0"/>
        <v>99.89999999999999</v>
      </c>
      <c r="H10" s="29">
        <f t="shared" si="0"/>
        <v>14862</v>
      </c>
      <c r="I10" s="30">
        <f t="shared" si="0"/>
        <v>100.1</v>
      </c>
      <c r="J10" s="29">
        <f t="shared" si="0"/>
        <v>14319</v>
      </c>
      <c r="K10" s="30">
        <f t="shared" si="0"/>
        <v>99.99999999999999</v>
      </c>
      <c r="L10" s="29">
        <f t="shared" si="0"/>
        <v>14807</v>
      </c>
      <c r="M10" s="30">
        <f t="shared" si="0"/>
        <v>100</v>
      </c>
      <c r="N10" s="31"/>
      <c r="O10" s="29">
        <f aca="true" t="shared" si="1" ref="O10">SUM(O7:O9)</f>
        <v>15053</v>
      </c>
      <c r="P10" s="30">
        <f aca="true" t="shared" si="2" ref="P10">SUM(P7:P9)</f>
        <v>100</v>
      </c>
      <c r="Q10" s="29">
        <f t="shared" si="0"/>
        <v>15064</v>
      </c>
      <c r="R10" s="30">
        <f t="shared" si="0"/>
        <v>100</v>
      </c>
      <c r="S10" s="29">
        <f t="shared" si="0"/>
        <v>14826</v>
      </c>
      <c r="T10" s="30">
        <f t="shared" si="0"/>
        <v>100</v>
      </c>
    </row>
    <row r="11" spans="2:20" ht="15">
      <c r="B11" s="15" t="s">
        <v>11</v>
      </c>
      <c r="C11" s="9" t="s">
        <v>7</v>
      </c>
      <c r="D11" s="29">
        <v>2042</v>
      </c>
      <c r="E11" s="30">
        <v>67.5</v>
      </c>
      <c r="F11" s="29">
        <v>1986</v>
      </c>
      <c r="G11" s="30">
        <v>66.6</v>
      </c>
      <c r="H11" s="29">
        <v>1963</v>
      </c>
      <c r="I11" s="30">
        <v>65.2</v>
      </c>
      <c r="J11" s="29">
        <v>1902</v>
      </c>
      <c r="K11" s="30">
        <v>63.6</v>
      </c>
      <c r="L11" s="29">
        <v>1848</v>
      </c>
      <c r="M11" s="30">
        <v>63.7</v>
      </c>
      <c r="N11" s="31"/>
      <c r="O11" s="29">
        <v>1831</v>
      </c>
      <c r="P11" s="30">
        <f>O11/O14*100</f>
        <v>63.159710244912034</v>
      </c>
      <c r="Q11" s="29">
        <v>1629</v>
      </c>
      <c r="R11" s="30">
        <f>Q11/Q14*100</f>
        <v>64.6685192536721</v>
      </c>
      <c r="S11" s="29">
        <v>1581</v>
      </c>
      <c r="T11" s="30">
        <f>S11/S14*100</f>
        <v>63.95631067961165</v>
      </c>
    </row>
    <row r="12" spans="2:20" ht="15">
      <c r="B12" s="15"/>
      <c r="C12" s="9" t="s">
        <v>8</v>
      </c>
      <c r="D12" s="32">
        <v>567</v>
      </c>
      <c r="E12" s="30">
        <v>18.8</v>
      </c>
      <c r="F12" s="32">
        <v>560</v>
      </c>
      <c r="G12" s="30">
        <v>18.8</v>
      </c>
      <c r="H12" s="32">
        <v>606</v>
      </c>
      <c r="I12" s="30">
        <v>20.1</v>
      </c>
      <c r="J12" s="32">
        <v>647</v>
      </c>
      <c r="K12" s="30">
        <v>21.6</v>
      </c>
      <c r="L12" s="32">
        <v>700</v>
      </c>
      <c r="M12" s="30">
        <v>24.1</v>
      </c>
      <c r="N12" s="31"/>
      <c r="O12" s="32">
        <v>691</v>
      </c>
      <c r="P12" s="30">
        <f>O12/O14*100</f>
        <v>23.835805450155227</v>
      </c>
      <c r="Q12" s="32">
        <v>538</v>
      </c>
      <c r="R12" s="30">
        <f>Q12/Q14*100</f>
        <v>21.357681619690354</v>
      </c>
      <c r="S12" s="32">
        <v>518</v>
      </c>
      <c r="T12" s="30">
        <f>S12/S14*100</f>
        <v>20.954692556634306</v>
      </c>
    </row>
    <row r="13" spans="2:20" ht="15">
      <c r="B13" s="15"/>
      <c r="C13" s="9" t="s">
        <v>9</v>
      </c>
      <c r="D13" s="32">
        <v>414</v>
      </c>
      <c r="E13" s="30">
        <v>13.7</v>
      </c>
      <c r="F13" s="32">
        <v>435</v>
      </c>
      <c r="G13" s="30">
        <v>14.6</v>
      </c>
      <c r="H13" s="32">
        <v>443</v>
      </c>
      <c r="I13" s="30">
        <v>14.7</v>
      </c>
      <c r="J13" s="32">
        <v>441</v>
      </c>
      <c r="K13" s="30">
        <v>14.7</v>
      </c>
      <c r="L13" s="32">
        <v>351</v>
      </c>
      <c r="M13" s="30">
        <v>12.1</v>
      </c>
      <c r="N13" s="31"/>
      <c r="O13" s="32">
        <v>377</v>
      </c>
      <c r="P13" s="30">
        <f>O13/O14*100</f>
        <v>13.004484304932735</v>
      </c>
      <c r="Q13" s="32">
        <v>352</v>
      </c>
      <c r="R13" s="30">
        <f>Q13/Q14*100</f>
        <v>13.973799126637553</v>
      </c>
      <c r="S13" s="32">
        <v>373</v>
      </c>
      <c r="T13" s="30">
        <f>S13/S14*100</f>
        <v>15.088996763754045</v>
      </c>
    </row>
    <row r="14" spans="2:20" ht="15">
      <c r="B14" s="15"/>
      <c r="C14" s="9" t="s">
        <v>15</v>
      </c>
      <c r="D14" s="29">
        <f>SUM(D11:D13)</f>
        <v>3023</v>
      </c>
      <c r="E14" s="30">
        <f aca="true" t="shared" si="3" ref="E14:T14">SUM(E11:E13)</f>
        <v>100</v>
      </c>
      <c r="F14" s="29">
        <f t="shared" si="3"/>
        <v>2981</v>
      </c>
      <c r="G14" s="30">
        <f t="shared" si="3"/>
        <v>99.99999999999999</v>
      </c>
      <c r="H14" s="29">
        <f t="shared" si="3"/>
        <v>3012</v>
      </c>
      <c r="I14" s="30">
        <f t="shared" si="3"/>
        <v>100.00000000000001</v>
      </c>
      <c r="J14" s="29">
        <f t="shared" si="3"/>
        <v>2990</v>
      </c>
      <c r="K14" s="30">
        <f t="shared" si="3"/>
        <v>99.9</v>
      </c>
      <c r="L14" s="29">
        <f t="shared" si="3"/>
        <v>2899</v>
      </c>
      <c r="M14" s="30">
        <f t="shared" si="3"/>
        <v>99.9</v>
      </c>
      <c r="N14" s="31"/>
      <c r="O14" s="29">
        <f aca="true" t="shared" si="4" ref="O14">SUM(O11:O13)</f>
        <v>2899</v>
      </c>
      <c r="P14" s="30">
        <f aca="true" t="shared" si="5" ref="P14">SUM(P11:P13)</f>
        <v>100</v>
      </c>
      <c r="Q14" s="29">
        <f t="shared" si="3"/>
        <v>2519</v>
      </c>
      <c r="R14" s="30">
        <f t="shared" si="3"/>
        <v>100.00000000000001</v>
      </c>
      <c r="S14" s="29">
        <f t="shared" si="3"/>
        <v>2472</v>
      </c>
      <c r="T14" s="30">
        <f t="shared" si="3"/>
        <v>100</v>
      </c>
    </row>
    <row r="15" spans="2:20" ht="15">
      <c r="B15" s="15" t="s">
        <v>12</v>
      </c>
      <c r="C15" s="9" t="s">
        <v>7</v>
      </c>
      <c r="D15" s="29">
        <v>1978</v>
      </c>
      <c r="E15" s="30">
        <v>99.7</v>
      </c>
      <c r="F15" s="29">
        <v>2010</v>
      </c>
      <c r="G15" s="30">
        <v>99.6</v>
      </c>
      <c r="H15" s="29">
        <v>2274</v>
      </c>
      <c r="I15" s="30">
        <v>99.6</v>
      </c>
      <c r="J15" s="29">
        <v>2438</v>
      </c>
      <c r="K15" s="30">
        <v>99.3</v>
      </c>
      <c r="L15" s="29">
        <v>2501</v>
      </c>
      <c r="M15" s="30">
        <v>99.4</v>
      </c>
      <c r="N15" s="31"/>
      <c r="O15" s="29">
        <v>2254</v>
      </c>
      <c r="P15" s="30">
        <f>O15/O18*100</f>
        <v>99.29515418502203</v>
      </c>
      <c r="Q15" s="29">
        <v>2400</v>
      </c>
      <c r="R15" s="30">
        <f>Q15/Q18*100</f>
        <v>99.54375777685608</v>
      </c>
      <c r="S15" s="29">
        <v>2385</v>
      </c>
      <c r="T15" s="30">
        <f>S15/S18*100</f>
        <v>99.41642350979575</v>
      </c>
    </row>
    <row r="16" spans="2:20" ht="15">
      <c r="B16" s="15"/>
      <c r="C16" s="9" t="s">
        <v>8</v>
      </c>
      <c r="D16" s="32">
        <v>6</v>
      </c>
      <c r="E16" s="30">
        <v>0.3</v>
      </c>
      <c r="F16" s="32">
        <v>9</v>
      </c>
      <c r="G16" s="30">
        <v>0.4</v>
      </c>
      <c r="H16" s="32">
        <v>10</v>
      </c>
      <c r="I16" s="30">
        <v>0.4</v>
      </c>
      <c r="J16" s="32">
        <v>7</v>
      </c>
      <c r="K16" s="30">
        <v>0.3</v>
      </c>
      <c r="L16" s="32">
        <v>15</v>
      </c>
      <c r="M16" s="30">
        <v>0.6</v>
      </c>
      <c r="N16" s="31"/>
      <c r="O16" s="32">
        <v>14</v>
      </c>
      <c r="P16" s="30">
        <f>O16/O18*100</f>
        <v>0.6167400881057269</v>
      </c>
      <c r="Q16" s="32">
        <v>9</v>
      </c>
      <c r="R16" s="30">
        <f>Q16/Q18*100</f>
        <v>0.3732890916632103</v>
      </c>
      <c r="S16" s="32">
        <v>12</v>
      </c>
      <c r="T16" s="30">
        <f>S16/S18*100</f>
        <v>0.5002084201750729</v>
      </c>
    </row>
    <row r="17" spans="2:20" ht="15">
      <c r="B17" s="15"/>
      <c r="C17" s="9" t="s">
        <v>9</v>
      </c>
      <c r="D17" s="32">
        <v>0</v>
      </c>
      <c r="E17" s="30">
        <v>0</v>
      </c>
      <c r="F17" s="32">
        <v>0</v>
      </c>
      <c r="G17" s="30">
        <v>0</v>
      </c>
      <c r="H17" s="32">
        <v>0</v>
      </c>
      <c r="I17" s="30">
        <v>0</v>
      </c>
      <c r="J17" s="32">
        <v>9</v>
      </c>
      <c r="K17" s="30">
        <v>0.4</v>
      </c>
      <c r="L17" s="32">
        <v>0</v>
      </c>
      <c r="M17" s="30">
        <v>0</v>
      </c>
      <c r="N17" s="31"/>
      <c r="O17" s="32">
        <v>2</v>
      </c>
      <c r="P17" s="30">
        <f>O17/O18*100</f>
        <v>0.0881057268722467</v>
      </c>
      <c r="Q17" s="32">
        <v>2</v>
      </c>
      <c r="R17" s="30">
        <f>Q17/Q18*100</f>
        <v>0.08295313148071339</v>
      </c>
      <c r="S17" s="32">
        <v>2</v>
      </c>
      <c r="T17" s="30">
        <f>S17/S18*100</f>
        <v>0.08336807002917883</v>
      </c>
    </row>
    <row r="18" spans="2:20" ht="15">
      <c r="B18" s="15"/>
      <c r="C18" s="9" t="s">
        <v>15</v>
      </c>
      <c r="D18" s="29">
        <f>SUM(D15:D17)</f>
        <v>1984</v>
      </c>
      <c r="E18" s="30">
        <f aca="true" t="shared" si="6" ref="E18:S18">SUM(E15:E17)</f>
        <v>100</v>
      </c>
      <c r="F18" s="29">
        <f t="shared" si="6"/>
        <v>2019</v>
      </c>
      <c r="G18" s="30">
        <f t="shared" si="6"/>
        <v>100</v>
      </c>
      <c r="H18" s="29">
        <f t="shared" si="6"/>
        <v>2284</v>
      </c>
      <c r="I18" s="30">
        <f t="shared" si="6"/>
        <v>100</v>
      </c>
      <c r="J18" s="29">
        <f t="shared" si="6"/>
        <v>2454</v>
      </c>
      <c r="K18" s="30">
        <f t="shared" si="6"/>
        <v>100</v>
      </c>
      <c r="L18" s="29">
        <f t="shared" si="6"/>
        <v>2516</v>
      </c>
      <c r="M18" s="30">
        <f t="shared" si="6"/>
        <v>100</v>
      </c>
      <c r="N18" s="31"/>
      <c r="O18" s="29">
        <f aca="true" t="shared" si="7" ref="O18">SUM(O15:O17)</f>
        <v>2270</v>
      </c>
      <c r="P18" s="30">
        <f>SUM(P15:P17)</f>
        <v>100</v>
      </c>
      <c r="Q18" s="29">
        <f t="shared" si="6"/>
        <v>2411</v>
      </c>
      <c r="R18" s="30">
        <f>SUM(R15:R17)</f>
        <v>100</v>
      </c>
      <c r="S18" s="29">
        <f t="shared" si="6"/>
        <v>2399</v>
      </c>
      <c r="T18" s="30">
        <f>SUM(T15:T17)</f>
        <v>100</v>
      </c>
    </row>
    <row r="19" spans="2:20" ht="15">
      <c r="B19" s="15" t="s">
        <v>13</v>
      </c>
      <c r="C19" s="9" t="s">
        <v>7</v>
      </c>
      <c r="D19" s="32">
        <v>39</v>
      </c>
      <c r="E19" s="30">
        <v>97.5</v>
      </c>
      <c r="F19" s="32">
        <v>46</v>
      </c>
      <c r="G19" s="30">
        <v>100</v>
      </c>
      <c r="H19" s="32">
        <v>70</v>
      </c>
      <c r="I19" s="30">
        <v>100</v>
      </c>
      <c r="J19" s="32">
        <v>1</v>
      </c>
      <c r="K19" s="30">
        <v>100</v>
      </c>
      <c r="L19" s="32">
        <v>0</v>
      </c>
      <c r="M19" s="30">
        <v>0</v>
      </c>
      <c r="N19" s="31"/>
      <c r="O19" s="32">
        <v>0</v>
      </c>
      <c r="P19" s="30">
        <f>O19/O22*100</f>
        <v>0</v>
      </c>
      <c r="Q19" s="32">
        <v>0</v>
      </c>
      <c r="R19" s="30">
        <f>Q19/Q22*100</f>
        <v>0</v>
      </c>
      <c r="S19" s="32">
        <v>0</v>
      </c>
      <c r="T19" s="30">
        <f>S19/S22*100</f>
        <v>0</v>
      </c>
    </row>
    <row r="20" spans="2:20" ht="15">
      <c r="B20" s="15"/>
      <c r="C20" s="9" t="s">
        <v>8</v>
      </c>
      <c r="D20" s="32">
        <v>1</v>
      </c>
      <c r="E20" s="30">
        <v>2.5</v>
      </c>
      <c r="F20" s="32">
        <v>0</v>
      </c>
      <c r="G20" s="30">
        <v>0</v>
      </c>
      <c r="H20" s="32">
        <v>0</v>
      </c>
      <c r="I20" s="30">
        <v>0</v>
      </c>
      <c r="J20" s="32">
        <v>0</v>
      </c>
      <c r="K20" s="30">
        <v>0</v>
      </c>
      <c r="L20" s="32">
        <v>0</v>
      </c>
      <c r="M20" s="30">
        <v>0</v>
      </c>
      <c r="N20" s="31"/>
      <c r="O20" s="32">
        <v>0</v>
      </c>
      <c r="P20" s="30">
        <f>O20/O22*100</f>
        <v>0</v>
      </c>
      <c r="Q20" s="32">
        <v>0</v>
      </c>
      <c r="R20" s="30">
        <f>Q20/Q22*100</f>
        <v>0</v>
      </c>
      <c r="S20" s="32">
        <v>0</v>
      </c>
      <c r="T20" s="30">
        <f>S20/S22*100</f>
        <v>0</v>
      </c>
    </row>
    <row r="21" spans="2:20" ht="15">
      <c r="B21" s="15"/>
      <c r="C21" s="9" t="s">
        <v>15</v>
      </c>
      <c r="D21" s="32">
        <f>SUM(D19:D20)</f>
        <v>40</v>
      </c>
      <c r="E21" s="30">
        <f aca="true" t="shared" si="8" ref="E21:T21">SUM(E19:E20)</f>
        <v>100</v>
      </c>
      <c r="F21" s="32">
        <f t="shared" si="8"/>
        <v>46</v>
      </c>
      <c r="G21" s="30">
        <f t="shared" si="8"/>
        <v>100</v>
      </c>
      <c r="H21" s="32">
        <f t="shared" si="8"/>
        <v>70</v>
      </c>
      <c r="I21" s="30">
        <f t="shared" si="8"/>
        <v>100</v>
      </c>
      <c r="J21" s="32">
        <f t="shared" si="8"/>
        <v>1</v>
      </c>
      <c r="K21" s="30">
        <f t="shared" si="8"/>
        <v>100</v>
      </c>
      <c r="L21" s="32">
        <f t="shared" si="8"/>
        <v>0</v>
      </c>
      <c r="M21" s="30">
        <f t="shared" si="8"/>
        <v>0</v>
      </c>
      <c r="N21" s="31"/>
      <c r="O21" s="32">
        <f aca="true" t="shared" si="9" ref="O21">SUM(O19:O20)</f>
        <v>0</v>
      </c>
      <c r="P21" s="30">
        <f aca="true" t="shared" si="10" ref="P21">SUM(P19:P20)</f>
        <v>0</v>
      </c>
      <c r="Q21" s="32">
        <f t="shared" si="8"/>
        <v>0</v>
      </c>
      <c r="R21" s="30">
        <f t="shared" si="8"/>
        <v>0</v>
      </c>
      <c r="S21" s="32">
        <f t="shared" si="8"/>
        <v>0</v>
      </c>
      <c r="T21" s="30">
        <f t="shared" si="8"/>
        <v>0</v>
      </c>
    </row>
    <row r="22" spans="2:20" ht="15">
      <c r="B22" s="15" t="s">
        <v>14</v>
      </c>
      <c r="C22" s="9" t="s">
        <v>7</v>
      </c>
      <c r="D22" s="29">
        <f>D7+D11+D15+D19</f>
        <v>18420</v>
      </c>
      <c r="E22" s="33">
        <f>D22/D25*100</f>
        <v>87.16638273708121</v>
      </c>
      <c r="F22" s="29">
        <f>F7+F11+F15+F19</f>
        <v>17889</v>
      </c>
      <c r="G22" s="33">
        <f>F22/F25*100</f>
        <v>86.48713981821699</v>
      </c>
      <c r="H22" s="29">
        <f>H7+H11+H15+H19</f>
        <v>17408</v>
      </c>
      <c r="I22" s="33">
        <f>H22/H25*100</f>
        <v>86.05892821831125</v>
      </c>
      <c r="J22" s="29">
        <f>J7+J11+J15+J19</f>
        <v>16962</v>
      </c>
      <c r="K22" s="33">
        <f>J22/J25*100</f>
        <v>85.8227079538555</v>
      </c>
      <c r="L22" s="29">
        <f>L7+L11+L15+L19</f>
        <v>17316</v>
      </c>
      <c r="M22" s="33">
        <f>L22/L25*100</f>
        <v>85.6295124122243</v>
      </c>
      <c r="N22" s="34"/>
      <c r="O22" s="29">
        <f>O7+O11+O15+O19</f>
        <v>17288</v>
      </c>
      <c r="P22" s="33">
        <f>O22/O25*100</f>
        <v>85.49104935219069</v>
      </c>
      <c r="Q22" s="29">
        <f>Q7+Q11+Q15+Q19</f>
        <v>17126</v>
      </c>
      <c r="R22" s="33">
        <f>Q22/Q25*100</f>
        <v>85.6556967090127</v>
      </c>
      <c r="S22" s="29">
        <f>S7+S11+S15+S19</f>
        <v>16746</v>
      </c>
      <c r="T22" s="33">
        <f>S22/S25*100</f>
        <v>85.0180230491953</v>
      </c>
    </row>
    <row r="23" spans="2:20" ht="15">
      <c r="B23" s="15"/>
      <c r="C23" s="9" t="s">
        <v>8</v>
      </c>
      <c r="D23" s="29">
        <f>D8+D12+D16+D20</f>
        <v>2051</v>
      </c>
      <c r="E23" s="33">
        <f>D23/D25*100</f>
        <v>9.705659663070225</v>
      </c>
      <c r="F23" s="29">
        <f>F8+F12+F16+F20</f>
        <v>2108</v>
      </c>
      <c r="G23" s="33">
        <f>F23/F25*100</f>
        <v>10.191452330303616</v>
      </c>
      <c r="H23" s="29">
        <f>H8+H12+H16+H20</f>
        <v>2115</v>
      </c>
      <c r="I23" s="33">
        <f>H23/H25*100</f>
        <v>10.455803836266561</v>
      </c>
      <c r="J23" s="29">
        <f>J8+J12+J16+J20</f>
        <v>2058</v>
      </c>
      <c r="K23" s="33">
        <f>J23/J25*100</f>
        <v>10.412871888281725</v>
      </c>
      <c r="L23" s="29">
        <f>L8+L12+L16+L20</f>
        <v>2301</v>
      </c>
      <c r="M23" s="33">
        <f>L23/L25*100</f>
        <v>11.378696469191969</v>
      </c>
      <c r="N23" s="34"/>
      <c r="O23" s="29">
        <f>O8+O12+O16+O20</f>
        <v>2300</v>
      </c>
      <c r="P23" s="33">
        <f>O23/O25*100</f>
        <v>11.373751359905054</v>
      </c>
      <c r="Q23" s="29">
        <f>Q8+Q12+Q16+Q20</f>
        <v>2244</v>
      </c>
      <c r="R23" s="33">
        <f>Q23/Q25*100</f>
        <v>11.223367010103031</v>
      </c>
      <c r="S23" s="29">
        <f>S8+S12+S16+S20</f>
        <v>2312</v>
      </c>
      <c r="T23" s="33">
        <f>S23/S25*100</f>
        <v>11.737828095649084</v>
      </c>
    </row>
    <row r="24" spans="2:20" ht="15">
      <c r="B24" s="15"/>
      <c r="C24" s="9" t="s">
        <v>9</v>
      </c>
      <c r="D24" s="32">
        <f>D9+D13+D17</f>
        <v>661</v>
      </c>
      <c r="E24" s="30">
        <f>D24/D25*100</f>
        <v>3.1279575998485707</v>
      </c>
      <c r="F24" s="32">
        <f>F9+F13+F17</f>
        <v>687</v>
      </c>
      <c r="G24" s="30">
        <f>F24/F25*100</f>
        <v>3.321407851479404</v>
      </c>
      <c r="H24" s="32">
        <f>H9+H13+H17</f>
        <v>705</v>
      </c>
      <c r="I24" s="30">
        <f>H24/H25*100</f>
        <v>3.485267945422187</v>
      </c>
      <c r="J24" s="32">
        <f>J9+J13+J17</f>
        <v>744</v>
      </c>
      <c r="K24" s="30">
        <f>J24/J25*100</f>
        <v>3.764420157862781</v>
      </c>
      <c r="L24" s="32">
        <f>L9+L13+L17</f>
        <v>605</v>
      </c>
      <c r="M24" s="30">
        <f>L24/L25*100</f>
        <v>2.9917911185837207</v>
      </c>
      <c r="N24" s="31"/>
      <c r="O24" s="32">
        <f>O9+O13+O17</f>
        <v>634</v>
      </c>
      <c r="P24" s="30">
        <f>O24/O25*100</f>
        <v>3.1351992879042627</v>
      </c>
      <c r="Q24" s="32">
        <f>Q9+Q13+Q17</f>
        <v>624</v>
      </c>
      <c r="R24" s="30">
        <f>Q24/Q25*100</f>
        <v>3.1209362808842656</v>
      </c>
      <c r="S24" s="32">
        <f>S9+S13+S17</f>
        <v>639</v>
      </c>
      <c r="T24" s="30">
        <f>S24/S25*100</f>
        <v>3.2441488551556077</v>
      </c>
    </row>
    <row r="25" spans="2:20" ht="15.75" thickBot="1">
      <c r="B25" s="16"/>
      <c r="C25" s="10" t="s">
        <v>10</v>
      </c>
      <c r="D25" s="35">
        <f>SUM(D22:D24)</f>
        <v>21132</v>
      </c>
      <c r="E25" s="36">
        <f>SUM(E22:E24)</f>
        <v>100</v>
      </c>
      <c r="F25" s="35">
        <v>20684</v>
      </c>
      <c r="G25" s="36">
        <f>SUM(G22:G24)</f>
        <v>100.00000000000001</v>
      </c>
      <c r="H25" s="35">
        <v>20228</v>
      </c>
      <c r="I25" s="36">
        <f>SUM(I22:I24)</f>
        <v>100</v>
      </c>
      <c r="J25" s="35">
        <v>19764</v>
      </c>
      <c r="K25" s="36">
        <f>SUM(K22:K24)</f>
        <v>100.00000000000001</v>
      </c>
      <c r="L25" s="35">
        <v>20222</v>
      </c>
      <c r="M25" s="36">
        <f aca="true" t="shared" si="11" ref="M25:T25">SUM(M22:M24)</f>
        <v>99.99999999999999</v>
      </c>
      <c r="N25" s="37"/>
      <c r="O25" s="35">
        <f t="shared" si="11"/>
        <v>20222</v>
      </c>
      <c r="P25" s="36">
        <f t="shared" si="11"/>
        <v>100</v>
      </c>
      <c r="Q25" s="35">
        <f t="shared" si="11"/>
        <v>19994</v>
      </c>
      <c r="R25" s="36">
        <f t="shared" si="11"/>
        <v>100</v>
      </c>
      <c r="S25" s="35">
        <f t="shared" si="11"/>
        <v>19697</v>
      </c>
      <c r="T25" s="36">
        <f t="shared" si="11"/>
        <v>100</v>
      </c>
    </row>
    <row r="26" spans="2:20" ht="15">
      <c r="B26" s="14" t="s">
        <v>23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8" spans="2:15" ht="15">
      <c r="B28" s="13"/>
      <c r="C28" s="38" t="s">
        <v>25</v>
      </c>
      <c r="D28" s="3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</sheetData>
  <mergeCells count="16">
    <mergeCell ref="B2:T2"/>
    <mergeCell ref="B26:T26"/>
    <mergeCell ref="B19:B21"/>
    <mergeCell ref="B22:B25"/>
    <mergeCell ref="L5:M5"/>
    <mergeCell ref="Q5:R5"/>
    <mergeCell ref="D5:E5"/>
    <mergeCell ref="F5:G5"/>
    <mergeCell ref="H5:I5"/>
    <mergeCell ref="J5:K5"/>
    <mergeCell ref="B7:B10"/>
    <mergeCell ref="S5:T5"/>
    <mergeCell ref="B5:C6"/>
    <mergeCell ref="O5:P5"/>
    <mergeCell ref="B11:B14"/>
    <mergeCell ref="B15:B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 topLeftCell="A1">
      <selection activeCell="A1" sqref="A1:J2"/>
    </sheetView>
  </sheetViews>
  <sheetFormatPr defaultColWidth="9.140625" defaultRowHeight="15"/>
  <sheetData>
    <row r="1" spans="1:10" ht="30">
      <c r="A1" s="3" t="s">
        <v>0</v>
      </c>
      <c r="B1" s="4"/>
      <c r="C1" s="25" t="s">
        <v>1</v>
      </c>
      <c r="D1" s="26"/>
      <c r="E1" s="25" t="s">
        <v>2</v>
      </c>
      <c r="F1" s="26"/>
      <c r="G1" s="25" t="s">
        <v>3</v>
      </c>
      <c r="H1" s="26"/>
      <c r="I1" s="25" t="s">
        <v>4</v>
      </c>
      <c r="J1" s="26"/>
    </row>
    <row r="2" spans="1:10" ht="15">
      <c r="A2" s="2" t="s">
        <v>5</v>
      </c>
      <c r="B2" s="1" t="s">
        <v>6</v>
      </c>
      <c r="C2" s="1" t="s">
        <v>5</v>
      </c>
      <c r="D2" s="1" t="s">
        <v>6</v>
      </c>
      <c r="E2" s="1" t="s">
        <v>5</v>
      </c>
      <c r="F2" s="1" t="s">
        <v>6</v>
      </c>
      <c r="G2" s="1" t="s">
        <v>5</v>
      </c>
      <c r="H2" s="1" t="s">
        <v>6</v>
      </c>
      <c r="I2" s="1" t="s">
        <v>5</v>
      </c>
      <c r="J2" s="1" t="s">
        <v>6</v>
      </c>
    </row>
  </sheetData>
  <mergeCells count="4">
    <mergeCell ref="C1:D1"/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ITS</cp:lastModifiedBy>
  <dcterms:created xsi:type="dcterms:W3CDTF">2013-04-18T12:54:24Z</dcterms:created>
  <dcterms:modified xsi:type="dcterms:W3CDTF">2013-04-19T13:23:23Z</dcterms:modified>
  <cp:category/>
  <cp:version/>
  <cp:contentType/>
  <cp:contentStatus/>
</cp:coreProperties>
</file>