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R:\HR\Benefits\Open Enrollment\2024\"/>
    </mc:Choice>
  </mc:AlternateContent>
  <xr:revisionPtr revIDLastSave="0" documentId="13_ncr:1_{A41DF4A9-3334-4F45-BA26-BEDD31A3ABF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GS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C22" i="1"/>
  <c r="D22" i="1"/>
  <c r="C23" i="1"/>
  <c r="D23" i="1"/>
  <c r="B24" i="1"/>
  <c r="C24" i="1"/>
  <c r="D24" i="1"/>
  <c r="D21" i="1"/>
  <c r="C21" i="1"/>
  <c r="B21" i="1"/>
  <c r="D16" i="1"/>
  <c r="C16" i="1"/>
  <c r="B16" i="1"/>
  <c r="D15" i="1"/>
  <c r="C15" i="1"/>
  <c r="B15" i="1"/>
  <c r="D14" i="1"/>
  <c r="C14" i="1"/>
  <c r="B14" i="1"/>
  <c r="C13" i="1"/>
  <c r="D13" i="1" s="1"/>
  <c r="G24" i="1"/>
  <c r="G23" i="1"/>
  <c r="G22" i="1"/>
  <c r="G21" i="1"/>
  <c r="F22" i="1"/>
  <c r="F23" i="1"/>
  <c r="F24" i="1"/>
  <c r="F21" i="1"/>
  <c r="E24" i="1"/>
  <c r="E22" i="1"/>
  <c r="E23" i="1"/>
  <c r="E21" i="1"/>
  <c r="P24" i="1"/>
  <c r="P23" i="1"/>
  <c r="P22" i="1"/>
  <c r="P21" i="1"/>
  <c r="M24" i="1"/>
  <c r="M23" i="1"/>
  <c r="M22" i="1"/>
  <c r="M21" i="1"/>
  <c r="K22" i="1"/>
  <c r="L22" i="1"/>
  <c r="K23" i="1"/>
  <c r="L23" i="1"/>
  <c r="K24" i="1"/>
  <c r="L24" i="1"/>
  <c r="L21" i="1"/>
  <c r="K21" i="1"/>
  <c r="J24" i="1"/>
  <c r="J23" i="1"/>
  <c r="J22" i="1"/>
  <c r="J21" i="1"/>
  <c r="P16" i="1"/>
  <c r="P15" i="1"/>
  <c r="P14" i="1"/>
  <c r="P13" i="1"/>
  <c r="M14" i="1"/>
  <c r="M15" i="1"/>
  <c r="M16" i="1"/>
  <c r="M13" i="1"/>
  <c r="L14" i="1"/>
  <c r="L15" i="1"/>
  <c r="L16" i="1"/>
  <c r="L13" i="1"/>
  <c r="K14" i="1"/>
  <c r="K15" i="1"/>
  <c r="K16" i="1"/>
  <c r="K13" i="1"/>
  <c r="G14" i="1"/>
  <c r="G15" i="1"/>
  <c r="G16" i="1"/>
  <c r="G13" i="1"/>
  <c r="F14" i="1"/>
  <c r="F15" i="1"/>
  <c r="F16" i="1"/>
  <c r="F13" i="1"/>
  <c r="E14" i="1"/>
  <c r="E15" i="1"/>
  <c r="E16" i="1"/>
  <c r="E13" i="1"/>
  <c r="J16" i="1"/>
  <c r="J15" i="1"/>
  <c r="J14" i="1"/>
  <c r="J13" i="1"/>
</calcChain>
</file>

<file path=xl/sharedStrings.xml><?xml version="1.0" encoding="utf-8"?>
<sst xmlns="http://schemas.openxmlformats.org/spreadsheetml/2006/main" count="63" uniqueCount="23">
  <si>
    <t>Coverage Level</t>
  </si>
  <si>
    <t>Monthly/12 Pays</t>
  </si>
  <si>
    <t>Employee Only</t>
  </si>
  <si>
    <t>Employee + Spouse</t>
  </si>
  <si>
    <t>Employee + Family</t>
  </si>
  <si>
    <t>Employee</t>
  </si>
  <si>
    <t>BGSU</t>
  </si>
  <si>
    <t xml:space="preserve">Employee + Child(ren) </t>
  </si>
  <si>
    <t>Monthly 9 months (September through December)***</t>
  </si>
  <si>
    <t>Monthly 9 months (January through May)**</t>
  </si>
  <si>
    <t>Biweekly 24 pays</t>
  </si>
  <si>
    <t>Single</t>
  </si>
  <si>
    <t>Employee + Child(ren)</t>
  </si>
  <si>
    <t>Annual Amount</t>
  </si>
  <si>
    <t>**  Contributions for January through May = 8/12 of the amount paid over 5 equal monthly payments for coverage January through August.</t>
  </si>
  <si>
    <t>BGSU Health Savings Account Contributions*</t>
  </si>
  <si>
    <t>*Please note that the Health Savings Account Contributions deposited with 1/2 in January and 1/2 in July, for those that have active coverage on the first of each of those months.  Employer contributions are not prorated.</t>
  </si>
  <si>
    <t xml:space="preserve">*** Contributions for September through December = 4/12 of the annual amount paid in 4 equal monthly payments for coverage September through December. </t>
  </si>
  <si>
    <t>Total</t>
  </si>
  <si>
    <t>2024 Medical Plan Contributions - Plan A</t>
  </si>
  <si>
    <t>2024 Medical Plan Contributions - Plan B</t>
  </si>
  <si>
    <t>Biweekly 17 Pays</t>
  </si>
  <si>
    <t>Please note that some rates may be off by a small amount due to rounding factors with the enrollment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</si>
</sst>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5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/>
    <xf numFmtId="44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6" fontId="0" fillId="0" borderId="0" xfId="1" applyNumberFormat="1" applyFont="1" applyBorder="1" applyAlignment="1">
      <alignment horizontal="center"/>
    </xf>
    <xf numFmtId="0" fontId="5" fillId="0" borderId="0" xfId="0" applyFont="1" applyFill="1" applyBorder="1" applyAlignment="1"/>
    <xf numFmtId="6" fontId="5" fillId="0" borderId="0" xfId="1" applyNumberFormat="1" applyFont="1" applyBorder="1" applyAlignment="1">
      <alignment horizontal="center"/>
    </xf>
    <xf numFmtId="44" fontId="5" fillId="0" borderId="0" xfId="1" applyFont="1" applyAlignment="1">
      <alignment horizontal="center"/>
    </xf>
    <xf numFmtId="0" fontId="5" fillId="0" borderId="0" xfId="0" applyFont="1"/>
    <xf numFmtId="0" fontId="5" fillId="0" borderId="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44" fontId="0" fillId="0" borderId="12" xfId="1" applyFont="1" applyBorder="1" applyAlignment="1">
      <alignment horizontal="center"/>
    </xf>
    <xf numFmtId="0" fontId="0" fillId="0" borderId="2" xfId="0" applyFill="1" applyBorder="1" applyAlignment="1">
      <alignment wrapText="1"/>
    </xf>
    <xf numFmtId="6" fontId="0" fillId="0" borderId="3" xfId="1" applyNumberFormat="1" applyFont="1" applyBorder="1" applyAlignment="1">
      <alignment horizontal="center"/>
    </xf>
    <xf numFmtId="0" fontId="0" fillId="0" borderId="9" xfId="0" applyFill="1" applyBorder="1" applyAlignment="1">
      <alignment wrapText="1"/>
    </xf>
    <xf numFmtId="6" fontId="0" fillId="0" borderId="10" xfId="1" applyNumberFormat="1" applyFont="1" applyBorder="1" applyAlignment="1">
      <alignment horizontal="center"/>
    </xf>
    <xf numFmtId="44" fontId="0" fillId="0" borderId="2" xfId="1" applyFont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44" fontId="0" fillId="0" borderId="0" xfId="0" applyNumberFormat="1"/>
    <xf numFmtId="44" fontId="0" fillId="0" borderId="1" xfId="1" applyFont="1" applyFill="1" applyBorder="1" applyAlignment="1">
      <alignment horizontal="center" vertical="center"/>
    </xf>
    <xf numFmtId="44" fontId="0" fillId="0" borderId="3" xfId="1" applyFont="1" applyFill="1" applyBorder="1" applyAlignment="1">
      <alignment horizontal="center" vertical="center"/>
    </xf>
    <xf numFmtId="44" fontId="0" fillId="0" borderId="16" xfId="1" applyFont="1" applyFill="1" applyBorder="1" applyAlignment="1">
      <alignment horizontal="center" vertical="center"/>
    </xf>
    <xf numFmtId="44" fontId="0" fillId="0" borderId="10" xfId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44" fontId="2" fillId="0" borderId="28" xfId="1" applyFont="1" applyBorder="1" applyAlignment="1">
      <alignment horizontal="center"/>
    </xf>
    <xf numFmtId="44" fontId="2" fillId="0" borderId="19" xfId="1" applyFont="1" applyBorder="1" applyAlignment="1">
      <alignment horizontal="center"/>
    </xf>
    <xf numFmtId="44" fontId="2" fillId="0" borderId="20" xfId="1" applyFont="1" applyBorder="1" applyAlignment="1">
      <alignment horizontal="center"/>
    </xf>
    <xf numFmtId="44" fontId="0" fillId="0" borderId="17" xfId="1" applyFont="1" applyFill="1" applyBorder="1" applyAlignment="1">
      <alignment horizontal="center" vertical="center"/>
    </xf>
    <xf numFmtId="44" fontId="0" fillId="0" borderId="5" xfId="1" applyFont="1" applyFill="1" applyBorder="1" applyAlignment="1">
      <alignment horizontal="center" vertical="center"/>
    </xf>
    <xf numFmtId="44" fontId="2" fillId="0" borderId="29" xfId="1" applyFont="1" applyBorder="1" applyAlignment="1">
      <alignment horizontal="center"/>
    </xf>
    <xf numFmtId="44" fontId="2" fillId="0" borderId="30" xfId="1" applyFont="1" applyBorder="1" applyAlignment="1">
      <alignment horizontal="center"/>
    </xf>
    <xf numFmtId="44" fontId="2" fillId="0" borderId="31" xfId="1" applyFont="1" applyBorder="1" applyAlignment="1">
      <alignment horizontal="center"/>
    </xf>
    <xf numFmtId="44" fontId="2" fillId="0" borderId="18" xfId="1" applyFont="1" applyBorder="1" applyAlignment="1">
      <alignment horizontal="center"/>
    </xf>
    <xf numFmtId="44" fontId="0" fillId="0" borderId="4" xfId="1" applyFont="1" applyBorder="1" applyAlignment="1">
      <alignment horizontal="center" vertical="center"/>
    </xf>
    <xf numFmtId="44" fontId="0" fillId="0" borderId="17" xfId="1" applyFont="1" applyBorder="1" applyAlignment="1">
      <alignment horizontal="center" vertical="center"/>
    </xf>
    <xf numFmtId="0" fontId="2" fillId="0" borderId="27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0" fillId="0" borderId="32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44" fontId="4" fillId="2" borderId="5" xfId="1" applyFont="1" applyFill="1" applyBorder="1" applyAlignment="1">
      <alignment horizontal="center" wrapText="1"/>
    </xf>
    <xf numFmtId="44" fontId="0" fillId="0" borderId="5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24" xfId="1" applyFont="1" applyFill="1" applyBorder="1" applyAlignment="1">
      <alignment horizontal="center" vertical="center"/>
    </xf>
    <xf numFmtId="44" fontId="0" fillId="0" borderId="13" xfId="1" applyFont="1" applyFill="1" applyBorder="1" applyAlignment="1">
      <alignment horizontal="center" vertical="center"/>
    </xf>
    <xf numFmtId="44" fontId="0" fillId="0" borderId="14" xfId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44" fontId="0" fillId="0" borderId="4" xfId="1" applyFont="1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/>
    </xf>
    <xf numFmtId="44" fontId="0" fillId="0" borderId="9" xfId="1" applyFont="1" applyFill="1" applyBorder="1" applyAlignment="1">
      <alignment horizontal="center" vertical="center"/>
    </xf>
    <xf numFmtId="44" fontId="0" fillId="0" borderId="33" xfId="1" applyFont="1" applyBorder="1" applyAlignment="1">
      <alignment horizontal="center" vertical="center"/>
    </xf>
    <xf numFmtId="44" fontId="0" fillId="0" borderId="34" xfId="1" applyFont="1" applyBorder="1" applyAlignment="1">
      <alignment horizontal="center" vertical="center"/>
    </xf>
    <xf numFmtId="44" fontId="0" fillId="0" borderId="35" xfId="1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44" fontId="0" fillId="0" borderId="33" xfId="1" applyFont="1" applyFill="1" applyBorder="1" applyAlignment="1">
      <alignment horizontal="center" vertical="center"/>
    </xf>
    <xf numFmtId="44" fontId="0" fillId="0" borderId="34" xfId="1" applyFont="1" applyFill="1" applyBorder="1" applyAlignment="1">
      <alignment horizontal="center" vertical="center"/>
    </xf>
    <xf numFmtId="44" fontId="0" fillId="0" borderId="35" xfId="1" applyFont="1" applyFill="1" applyBorder="1" applyAlignment="1">
      <alignment horizontal="center" vertical="center"/>
    </xf>
    <xf numFmtId="0" fontId="0" fillId="0" borderId="36" xfId="0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0" fillId="0" borderId="38" xfId="0" applyBorder="1" applyAlignment="1">
      <alignment horizontal="left" wrapText="1"/>
    </xf>
    <xf numFmtId="44" fontId="0" fillId="0" borderId="24" xfId="1" applyFon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4" fontId="2" fillId="0" borderId="18" xfId="1" applyFont="1" applyFill="1" applyBorder="1" applyAlignment="1">
      <alignment horizontal="center" vertical="center" wrapText="1"/>
    </xf>
    <xf numFmtId="44" fontId="2" fillId="0" borderId="19" xfId="1" applyFont="1" applyFill="1" applyBorder="1" applyAlignment="1">
      <alignment horizontal="center" vertical="center" wrapText="1"/>
    </xf>
    <xf numFmtId="44" fontId="2" fillId="0" borderId="20" xfId="1" applyFont="1" applyFill="1" applyBorder="1" applyAlignment="1">
      <alignment horizontal="center" vertical="center" wrapText="1"/>
    </xf>
    <xf numFmtId="44" fontId="2" fillId="0" borderId="21" xfId="1" applyFont="1" applyBorder="1" applyAlignment="1">
      <alignment horizontal="center" vertical="center" wrapText="1"/>
    </xf>
    <xf numFmtId="44" fontId="2" fillId="0" borderId="15" xfId="1" applyFont="1" applyBorder="1" applyAlignment="1">
      <alignment horizontal="center" vertical="center" wrapText="1"/>
    </xf>
    <xf numFmtId="44" fontId="2" fillId="0" borderId="22" xfId="1" applyFont="1" applyBorder="1" applyAlignment="1">
      <alignment horizontal="center" vertical="center" wrapText="1"/>
    </xf>
    <xf numFmtId="44" fontId="2" fillId="0" borderId="18" xfId="1" applyFont="1" applyBorder="1" applyAlignment="1">
      <alignment horizontal="center" vertical="center" wrapText="1"/>
    </xf>
    <xf numFmtId="44" fontId="2" fillId="0" borderId="19" xfId="1" applyFont="1" applyBorder="1" applyAlignment="1">
      <alignment horizontal="center" vertical="center" wrapText="1"/>
    </xf>
    <xf numFmtId="44" fontId="2" fillId="0" borderId="20" xfId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D5000"/>
      <color rgb="FFFF7C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285531</xdr:colOff>
      <xdr:row>6</xdr:row>
      <xdr:rowOff>174297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16CBE7-0C84-46A9-BD42-5997806FBB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2069"/>
          <a:ext cx="36576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U38"/>
  <sheetViews>
    <sheetView tabSelected="1" topLeftCell="A12" zoomScale="87" zoomScaleNormal="87" workbookViewId="0">
      <selection activeCell="S26" sqref="S26"/>
    </sheetView>
  </sheetViews>
  <sheetFormatPr defaultRowHeight="15" x14ac:dyDescent="0.25"/>
  <cols>
    <col min="1" max="1" width="16.28515625" customWidth="1"/>
    <col min="2" max="2" width="11.28515625" style="2" bestFit="1" customWidth="1"/>
    <col min="3" max="4" width="11.42578125" style="2" bestFit="1" customWidth="1"/>
    <col min="5" max="5" width="11.28515625" style="2" bestFit="1" customWidth="1"/>
    <col min="6" max="7" width="11.42578125" style="2" bestFit="1" customWidth="1"/>
    <col min="8" max="8" width="11.28515625" style="2" bestFit="1" customWidth="1"/>
    <col min="9" max="10" width="11.42578125" style="2" bestFit="1" customWidth="1"/>
    <col min="11" max="11" width="11.28515625" style="2" bestFit="1" customWidth="1"/>
    <col min="12" max="13" width="11.42578125" style="2" bestFit="1" customWidth="1"/>
    <col min="14" max="14" width="11.28515625" style="2" bestFit="1" customWidth="1"/>
    <col min="15" max="15" width="11.42578125" style="2" bestFit="1" customWidth="1"/>
    <col min="16" max="16" width="11.42578125" bestFit="1" customWidth="1"/>
    <col min="18" max="18" width="10.5703125" bestFit="1" customWidth="1"/>
  </cols>
  <sheetData>
    <row r="4" spans="1:16" s="1" customForma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s="1" customForma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s="1" customForma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8" spans="1:16" ht="13.5" customHeight="1" x14ac:dyDescent="0.25"/>
    <row r="9" spans="1:16" s="1" customFormat="1" ht="11.25" customHeight="1" thickBot="1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ht="30" customHeight="1" thickBot="1" x14ac:dyDescent="0.3">
      <c r="A10" s="71" t="s">
        <v>19</v>
      </c>
      <c r="B10" s="72"/>
      <c r="C10" s="72"/>
      <c r="D10" s="72"/>
      <c r="E10" s="72"/>
      <c r="F10" s="72"/>
      <c r="G10" s="72"/>
      <c r="H10" s="72"/>
      <c r="I10" s="72"/>
      <c r="J10" s="72"/>
      <c r="K10" s="73"/>
      <c r="L10" s="73"/>
      <c r="M10" s="73"/>
      <c r="N10" s="72"/>
      <c r="O10" s="72"/>
      <c r="P10" s="74"/>
    </row>
    <row r="11" spans="1:16" ht="39.950000000000003" customHeight="1" thickBot="1" x14ac:dyDescent="0.3">
      <c r="A11" s="23"/>
      <c r="B11" s="75" t="s">
        <v>21</v>
      </c>
      <c r="C11" s="76"/>
      <c r="D11" s="77"/>
      <c r="E11" s="81" t="s">
        <v>10</v>
      </c>
      <c r="F11" s="82"/>
      <c r="G11" s="83"/>
      <c r="H11" s="81" t="s">
        <v>1</v>
      </c>
      <c r="I11" s="82"/>
      <c r="J11" s="83"/>
      <c r="K11" s="81" t="s">
        <v>9</v>
      </c>
      <c r="L11" s="82"/>
      <c r="M11" s="83"/>
      <c r="N11" s="81" t="s">
        <v>8</v>
      </c>
      <c r="O11" s="82"/>
      <c r="P11" s="83"/>
    </row>
    <row r="12" spans="1:16" ht="18" customHeight="1" thickBot="1" x14ac:dyDescent="0.3">
      <c r="A12" s="38" t="s">
        <v>0</v>
      </c>
      <c r="B12" s="34" t="s">
        <v>5</v>
      </c>
      <c r="C12" s="27" t="s">
        <v>6</v>
      </c>
      <c r="D12" s="28" t="s">
        <v>18</v>
      </c>
      <c r="E12" s="34" t="s">
        <v>5</v>
      </c>
      <c r="F12" s="27" t="s">
        <v>6</v>
      </c>
      <c r="G12" s="28" t="s">
        <v>18</v>
      </c>
      <c r="H12" s="26" t="s">
        <v>5</v>
      </c>
      <c r="I12" s="27" t="s">
        <v>6</v>
      </c>
      <c r="J12" s="28" t="s">
        <v>18</v>
      </c>
      <c r="K12" s="34" t="s">
        <v>5</v>
      </c>
      <c r="L12" s="27" t="s">
        <v>6</v>
      </c>
      <c r="M12" s="28" t="s">
        <v>18</v>
      </c>
      <c r="N12" s="34" t="s">
        <v>5</v>
      </c>
      <c r="O12" s="27" t="s">
        <v>6</v>
      </c>
      <c r="P12" s="28" t="s">
        <v>18</v>
      </c>
    </row>
    <row r="13" spans="1:16" ht="20.100000000000001" customHeight="1" x14ac:dyDescent="0.25">
      <c r="A13" s="39" t="s">
        <v>2</v>
      </c>
      <c r="B13" s="35">
        <v>123.65</v>
      </c>
      <c r="C13" s="36">
        <f t="shared" ref="B13:C16" si="0">+I13*0.705882352941177</f>
        <v>700.70117647058828</v>
      </c>
      <c r="D13" s="56">
        <f>+C13+B13</f>
        <v>824.35117647058826</v>
      </c>
      <c r="E13" s="35">
        <f>+H13/2</f>
        <v>87.59</v>
      </c>
      <c r="F13" s="36">
        <f>+I13/2</f>
        <v>496.33</v>
      </c>
      <c r="G13" s="44">
        <f>+F13+E13</f>
        <v>583.91999999999996</v>
      </c>
      <c r="H13" s="59">
        <v>175.18</v>
      </c>
      <c r="I13" s="29">
        <v>992.66</v>
      </c>
      <c r="J13" s="62">
        <f>+I13+H13</f>
        <v>1167.8399999999999</v>
      </c>
      <c r="K13" s="53">
        <f>+H13*1.6</f>
        <v>280.28800000000001</v>
      </c>
      <c r="L13" s="29">
        <f>+I13*1.6</f>
        <v>1588.2560000000001</v>
      </c>
      <c r="M13" s="30">
        <f>+K13+L13</f>
        <v>1868.5440000000001</v>
      </c>
      <c r="N13" s="50">
        <v>175.18</v>
      </c>
      <c r="O13" s="29">
        <v>992.66</v>
      </c>
      <c r="P13" s="30">
        <f>+O13+N13</f>
        <v>1167.8399999999999</v>
      </c>
    </row>
    <row r="14" spans="1:16" ht="29.25" customHeight="1" x14ac:dyDescent="0.25">
      <c r="A14" s="40" t="s">
        <v>3</v>
      </c>
      <c r="B14" s="16">
        <f t="shared" si="0"/>
        <v>368.48470588235296</v>
      </c>
      <c r="C14" s="24">
        <f t="shared" si="0"/>
        <v>1473.9600000000003</v>
      </c>
      <c r="D14" s="57">
        <f>+C14+B14</f>
        <v>1842.4447058823532</v>
      </c>
      <c r="E14" s="16">
        <f t="shared" ref="E14:E16" si="1">+H14/2</f>
        <v>261.01</v>
      </c>
      <c r="F14" s="24">
        <f t="shared" ref="F14:F16" si="2">+I14/2</f>
        <v>1044.0550000000001</v>
      </c>
      <c r="G14" s="45">
        <f t="shared" ref="G14:G16" si="3">+F14+E14</f>
        <v>1305.0650000000001</v>
      </c>
      <c r="H14" s="60">
        <v>522.02</v>
      </c>
      <c r="I14" s="19">
        <v>2088.11</v>
      </c>
      <c r="J14" s="63">
        <f t="shared" ref="J14:J16" si="4">+I14+H14</f>
        <v>2610.13</v>
      </c>
      <c r="K14" s="54">
        <f t="shared" ref="K14:K16" si="5">+H14*1.6</f>
        <v>835.23199999999997</v>
      </c>
      <c r="L14" s="19">
        <f t="shared" ref="L14:L16" si="6">+I14*1.6</f>
        <v>3340.9760000000006</v>
      </c>
      <c r="M14" s="20">
        <f t="shared" ref="M14:M16" si="7">+K14+L14</f>
        <v>4176.2080000000005</v>
      </c>
      <c r="N14" s="51">
        <v>522.02</v>
      </c>
      <c r="O14" s="19">
        <v>2088.11</v>
      </c>
      <c r="P14" s="20">
        <f t="shared" ref="P14:P16" si="8">+O14+N14</f>
        <v>2610.13</v>
      </c>
    </row>
    <row r="15" spans="1:16" ht="30" x14ac:dyDescent="0.25">
      <c r="A15" s="40" t="s">
        <v>7</v>
      </c>
      <c r="B15" s="16">
        <f t="shared" si="0"/>
        <v>214.82823529411763</v>
      </c>
      <c r="C15" s="24">
        <f t="shared" si="0"/>
        <v>859.29882352941172</v>
      </c>
      <c r="D15" s="57">
        <f>+C15+B15</f>
        <v>1074.1270588235293</v>
      </c>
      <c r="E15" s="16">
        <f t="shared" si="1"/>
        <v>152.16999999999999</v>
      </c>
      <c r="F15" s="24">
        <f t="shared" si="2"/>
        <v>608.66999999999996</v>
      </c>
      <c r="G15" s="45">
        <f t="shared" si="3"/>
        <v>760.83999999999992</v>
      </c>
      <c r="H15" s="60">
        <v>304.33999999999997</v>
      </c>
      <c r="I15" s="19">
        <v>1217.3399999999999</v>
      </c>
      <c r="J15" s="63">
        <f t="shared" si="4"/>
        <v>1521.6799999999998</v>
      </c>
      <c r="K15" s="54">
        <f t="shared" si="5"/>
        <v>486.94399999999996</v>
      </c>
      <c r="L15" s="19">
        <f t="shared" si="6"/>
        <v>1947.7439999999999</v>
      </c>
      <c r="M15" s="20">
        <f t="shared" si="7"/>
        <v>2434.6880000000001</v>
      </c>
      <c r="N15" s="51">
        <v>304.33999999999997</v>
      </c>
      <c r="O15" s="19">
        <v>1217.3399999999999</v>
      </c>
      <c r="P15" s="20">
        <f t="shared" si="8"/>
        <v>1521.6799999999998</v>
      </c>
    </row>
    <row r="16" spans="1:16" ht="38.25" customHeight="1" thickBot="1" x14ac:dyDescent="0.3">
      <c r="A16" s="41" t="s">
        <v>4</v>
      </c>
      <c r="B16" s="17">
        <f t="shared" si="0"/>
        <v>429.19058823529411</v>
      </c>
      <c r="C16" s="25">
        <f t="shared" si="0"/>
        <v>1716.7764705882353</v>
      </c>
      <c r="D16" s="58">
        <f>+C16+B16</f>
        <v>2145.9670588235294</v>
      </c>
      <c r="E16" s="17">
        <f t="shared" si="1"/>
        <v>304.01</v>
      </c>
      <c r="F16" s="25">
        <f t="shared" si="2"/>
        <v>1216.05</v>
      </c>
      <c r="G16" s="46">
        <f t="shared" si="3"/>
        <v>1520.06</v>
      </c>
      <c r="H16" s="61">
        <v>608.02</v>
      </c>
      <c r="I16" s="21">
        <v>2432.1</v>
      </c>
      <c r="J16" s="64">
        <f t="shared" si="4"/>
        <v>3040.12</v>
      </c>
      <c r="K16" s="55">
        <f t="shared" si="5"/>
        <v>972.83199999999999</v>
      </c>
      <c r="L16" s="21">
        <f t="shared" si="6"/>
        <v>3891.36</v>
      </c>
      <c r="M16" s="22">
        <f t="shared" si="7"/>
        <v>4864.192</v>
      </c>
      <c r="N16" s="52">
        <v>608.02</v>
      </c>
      <c r="O16" s="21">
        <v>2432.1</v>
      </c>
      <c r="P16" s="22">
        <f t="shared" si="8"/>
        <v>3040.12</v>
      </c>
    </row>
    <row r="17" spans="1:21" ht="15.75" thickBot="1" x14ac:dyDescent="0.3"/>
    <row r="18" spans="1:21" ht="30" customHeight="1" thickBot="1" x14ac:dyDescent="0.3">
      <c r="A18" s="71" t="s">
        <v>20</v>
      </c>
      <c r="B18" s="72"/>
      <c r="C18" s="72"/>
      <c r="D18" s="72"/>
      <c r="E18" s="72"/>
      <c r="F18" s="72"/>
      <c r="G18" s="72"/>
      <c r="H18" s="73"/>
      <c r="I18" s="73"/>
      <c r="J18" s="73"/>
      <c r="K18" s="72"/>
      <c r="L18" s="72"/>
      <c r="M18" s="72"/>
      <c r="N18" s="72"/>
      <c r="O18" s="72"/>
      <c r="P18" s="74"/>
    </row>
    <row r="19" spans="1:21" ht="39.950000000000003" customHeight="1" thickBot="1" x14ac:dyDescent="0.3">
      <c r="A19" s="23"/>
      <c r="B19" s="75" t="s">
        <v>21</v>
      </c>
      <c r="C19" s="76"/>
      <c r="D19" s="77"/>
      <c r="E19" s="78" t="s">
        <v>10</v>
      </c>
      <c r="F19" s="79"/>
      <c r="G19" s="80"/>
      <c r="H19" s="81" t="s">
        <v>1</v>
      </c>
      <c r="I19" s="82"/>
      <c r="J19" s="83"/>
      <c r="K19" s="78" t="s">
        <v>9</v>
      </c>
      <c r="L19" s="79"/>
      <c r="M19" s="80"/>
      <c r="N19" s="78" t="s">
        <v>8</v>
      </c>
      <c r="O19" s="79"/>
      <c r="P19" s="80"/>
    </row>
    <row r="20" spans="1:21" ht="15.75" thickBot="1" x14ac:dyDescent="0.3">
      <c r="A20" s="37" t="s">
        <v>0</v>
      </c>
      <c r="B20" s="34" t="s">
        <v>5</v>
      </c>
      <c r="C20" s="27" t="s">
        <v>6</v>
      </c>
      <c r="D20" s="28" t="s">
        <v>18</v>
      </c>
      <c r="E20" s="26" t="s">
        <v>5</v>
      </c>
      <c r="F20" s="27" t="s">
        <v>6</v>
      </c>
      <c r="G20" s="28" t="s">
        <v>18</v>
      </c>
      <c r="H20" s="31" t="s">
        <v>5</v>
      </c>
      <c r="I20" s="32" t="s">
        <v>6</v>
      </c>
      <c r="J20" s="33" t="s">
        <v>18</v>
      </c>
      <c r="K20" s="34" t="s">
        <v>5</v>
      </c>
      <c r="L20" s="27" t="s">
        <v>6</v>
      </c>
      <c r="M20" s="28" t="s">
        <v>18</v>
      </c>
      <c r="N20" s="31" t="s">
        <v>5</v>
      </c>
      <c r="O20" s="32" t="s">
        <v>6</v>
      </c>
      <c r="P20" s="33" t="s">
        <v>18</v>
      </c>
    </row>
    <row r="21" spans="1:21" ht="23.25" customHeight="1" x14ac:dyDescent="0.25">
      <c r="A21" s="65" t="s">
        <v>2</v>
      </c>
      <c r="B21" s="35">
        <f>+H21*0.705882352941177</f>
        <v>54.487058823529416</v>
      </c>
      <c r="C21" s="36">
        <f>+I21*0.705882352941177</f>
        <v>399.57176470588234</v>
      </c>
      <c r="D21" s="44">
        <f>+B21+C21</f>
        <v>454.05882352941177</v>
      </c>
      <c r="E21" s="68">
        <f>+H21/2</f>
        <v>38.594999999999999</v>
      </c>
      <c r="F21" s="36">
        <f>+I21/2</f>
        <v>283.02999999999997</v>
      </c>
      <c r="G21" s="44">
        <f>+E21+F21</f>
        <v>321.625</v>
      </c>
      <c r="H21" s="47">
        <v>77.19</v>
      </c>
      <c r="I21" s="29">
        <v>566.05999999999995</v>
      </c>
      <c r="J21" s="62">
        <f>+I21+H21</f>
        <v>643.25</v>
      </c>
      <c r="K21" s="35">
        <f>+H21*1.6</f>
        <v>123.504</v>
      </c>
      <c r="L21" s="36">
        <f>+I21*1.6</f>
        <v>905.69599999999991</v>
      </c>
      <c r="M21" s="44">
        <f>+L21+K21</f>
        <v>1029.1999999999998</v>
      </c>
      <c r="N21" s="53">
        <v>77.19</v>
      </c>
      <c r="O21" s="29">
        <v>566.05999999999995</v>
      </c>
      <c r="P21" s="30">
        <f>+O21+N21</f>
        <v>643.25</v>
      </c>
      <c r="Q21" s="18"/>
      <c r="R21" s="18"/>
      <c r="T21" s="18"/>
      <c r="U21" s="18"/>
    </row>
    <row r="22" spans="1:21" ht="30" x14ac:dyDescent="0.25">
      <c r="A22" s="66" t="s">
        <v>3</v>
      </c>
      <c r="B22" s="16">
        <f t="shared" ref="B22:B24" si="9">+H22*0.705882352941177</f>
        <v>162.37411764705882</v>
      </c>
      <c r="C22" s="24">
        <f t="shared" ref="C22:C24" si="10">+I22*0.705882352941177</f>
        <v>852.47294117647073</v>
      </c>
      <c r="D22" s="45">
        <f t="shared" ref="D22:D24" si="11">+B22+C22</f>
        <v>1014.8470588235296</v>
      </c>
      <c r="E22" s="69">
        <f t="shared" ref="E22:E24" si="12">+H22/2</f>
        <v>115.015</v>
      </c>
      <c r="F22" s="24">
        <f t="shared" ref="F22:F24" si="13">+I22/2</f>
        <v>603.83500000000004</v>
      </c>
      <c r="G22" s="45">
        <f>+E22+F22</f>
        <v>718.85</v>
      </c>
      <c r="H22" s="48">
        <v>230.03</v>
      </c>
      <c r="I22" s="19">
        <v>1207.67</v>
      </c>
      <c r="J22" s="63">
        <f>+H22+I22</f>
        <v>1437.7</v>
      </c>
      <c r="K22" s="16">
        <f t="shared" ref="K22:K24" si="14">+H22*1.6</f>
        <v>368.048</v>
      </c>
      <c r="L22" s="24">
        <f t="shared" ref="L22:L24" si="15">+I22*1.6</f>
        <v>1932.2720000000002</v>
      </c>
      <c r="M22" s="45">
        <f>+L22+K22</f>
        <v>2300.3200000000002</v>
      </c>
      <c r="N22" s="54">
        <v>230.03</v>
      </c>
      <c r="O22" s="19">
        <v>1207.67</v>
      </c>
      <c r="P22" s="20">
        <f>+N22+O22</f>
        <v>1437.7</v>
      </c>
      <c r="Q22" s="18"/>
      <c r="R22" s="18"/>
      <c r="T22" s="18"/>
      <c r="U22" s="18"/>
    </row>
    <row r="23" spans="1:21" ht="30" x14ac:dyDescent="0.25">
      <c r="A23" s="66" t="s">
        <v>7</v>
      </c>
      <c r="B23" s="16">
        <v>94.66</v>
      </c>
      <c r="C23" s="24">
        <f t="shared" si="10"/>
        <v>496.98352941176472</v>
      </c>
      <c r="D23" s="45">
        <f t="shared" si="11"/>
        <v>591.64352941176469</v>
      </c>
      <c r="E23" s="69">
        <f t="shared" si="12"/>
        <v>67.055000000000007</v>
      </c>
      <c r="F23" s="24">
        <f t="shared" si="13"/>
        <v>352.03</v>
      </c>
      <c r="G23" s="45">
        <f>+E23+F23</f>
        <v>419.08499999999998</v>
      </c>
      <c r="H23" s="48">
        <v>134.11000000000001</v>
      </c>
      <c r="I23" s="19">
        <v>704.06</v>
      </c>
      <c r="J23" s="63">
        <f>+H23+I23</f>
        <v>838.17</v>
      </c>
      <c r="K23" s="16">
        <f t="shared" si="14"/>
        <v>214.57600000000002</v>
      </c>
      <c r="L23" s="24">
        <f t="shared" si="15"/>
        <v>1126.4959999999999</v>
      </c>
      <c r="M23" s="45">
        <f>+L23+K23</f>
        <v>1341.0719999999999</v>
      </c>
      <c r="N23" s="54">
        <v>134.11000000000001</v>
      </c>
      <c r="O23" s="19">
        <v>704.06</v>
      </c>
      <c r="P23" s="20">
        <f>+N23+O23</f>
        <v>838.17</v>
      </c>
      <c r="Q23" s="18"/>
      <c r="R23" s="18"/>
      <c r="T23" s="18"/>
      <c r="U23" s="18"/>
    </row>
    <row r="24" spans="1:21" ht="30.75" thickBot="1" x14ac:dyDescent="0.3">
      <c r="A24" s="67" t="s">
        <v>4</v>
      </c>
      <c r="B24" s="17">
        <f t="shared" si="9"/>
        <v>189.12000000000003</v>
      </c>
      <c r="C24" s="25">
        <f t="shared" si="10"/>
        <v>992.89411764705881</v>
      </c>
      <c r="D24" s="46">
        <f t="shared" si="11"/>
        <v>1182.0141176470588</v>
      </c>
      <c r="E24" s="70">
        <f t="shared" si="12"/>
        <v>133.96</v>
      </c>
      <c r="F24" s="25">
        <f t="shared" si="13"/>
        <v>703.3</v>
      </c>
      <c r="G24" s="46">
        <f>+E24+F24</f>
        <v>837.26</v>
      </c>
      <c r="H24" s="49">
        <v>267.92</v>
      </c>
      <c r="I24" s="21">
        <v>1406.6</v>
      </c>
      <c r="J24" s="64">
        <f>+I24+H24</f>
        <v>1674.52</v>
      </c>
      <c r="K24" s="17">
        <f t="shared" si="14"/>
        <v>428.67200000000003</v>
      </c>
      <c r="L24" s="25">
        <f t="shared" si="15"/>
        <v>2250.56</v>
      </c>
      <c r="M24" s="46">
        <f>+L24+K24</f>
        <v>2679.232</v>
      </c>
      <c r="N24" s="55">
        <v>267.92</v>
      </c>
      <c r="O24" s="21">
        <v>1406.6</v>
      </c>
      <c r="P24" s="22">
        <f>+O24+N24</f>
        <v>1674.52</v>
      </c>
      <c r="Q24" s="18"/>
      <c r="R24" s="18"/>
      <c r="T24" s="18"/>
      <c r="U24" s="18"/>
    </row>
    <row r="25" spans="1:21" ht="15.75" thickBot="1" x14ac:dyDescent="0.3">
      <c r="R25" s="1"/>
      <c r="U25" s="18"/>
    </row>
    <row r="26" spans="1:21" s="1" customFormat="1" ht="43.9" customHeight="1" x14ac:dyDescent="0.25">
      <c r="A26" s="42" t="s">
        <v>15</v>
      </c>
      <c r="B26" s="43" t="s">
        <v>13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21" s="1" customFormat="1" x14ac:dyDescent="0.25">
      <c r="A27" s="10" t="s">
        <v>0</v>
      </c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21" s="1" customFormat="1" x14ac:dyDescent="0.25">
      <c r="A28" s="12" t="s">
        <v>11</v>
      </c>
      <c r="B28" s="13">
        <v>500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21" s="1" customFormat="1" ht="30" x14ac:dyDescent="0.25">
      <c r="A29" s="12" t="s">
        <v>3</v>
      </c>
      <c r="B29" s="13">
        <v>1000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21" s="1" customFormat="1" ht="30" x14ac:dyDescent="0.25">
      <c r="A30" s="12" t="s">
        <v>12</v>
      </c>
      <c r="B30" s="13">
        <v>1000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21" s="1" customFormat="1" ht="30.75" thickBot="1" x14ac:dyDescent="0.3">
      <c r="A31" s="14" t="s">
        <v>4</v>
      </c>
      <c r="B31" s="15">
        <v>1000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21" s="1" customFormat="1" x14ac:dyDescent="0.25">
      <c r="A32" s="3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s="8" customFormat="1" ht="12.75" x14ac:dyDescent="0.2">
      <c r="A33" s="5" t="s">
        <v>16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8" customFormat="1" ht="12.75" x14ac:dyDescent="0.2">
      <c r="A34" s="9"/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s="8" customFormat="1" ht="12.75" x14ac:dyDescent="0.2">
      <c r="A35" s="8" t="s">
        <v>14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s="8" customFormat="1" ht="12.75" x14ac:dyDescent="0.2">
      <c r="A36" s="8" t="s">
        <v>17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8" spans="1:15" x14ac:dyDescent="0.25">
      <c r="A38" s="8" t="s">
        <v>22</v>
      </c>
    </row>
  </sheetData>
  <mergeCells count="12">
    <mergeCell ref="A10:P10"/>
    <mergeCell ref="B11:D11"/>
    <mergeCell ref="E11:G11"/>
    <mergeCell ref="H11:J11"/>
    <mergeCell ref="K11:M11"/>
    <mergeCell ref="N11:P11"/>
    <mergeCell ref="A18:P18"/>
    <mergeCell ref="B19:D19"/>
    <mergeCell ref="E19:G19"/>
    <mergeCell ref="H19:J19"/>
    <mergeCell ref="K19:M19"/>
    <mergeCell ref="N19:P19"/>
  </mergeCells>
  <phoneticPr fontId="6" type="noConversion"/>
  <printOptions horizontalCentered="1" verticalCentered="1"/>
  <pageMargins left="0.25" right="0.25" top="0" bottom="0.75" header="0" footer="0.3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BGSU</vt:lpstr>
    </vt:vector>
  </TitlesOfParts>
  <Company>Bowling Green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Sandy Heck</cp:lastModifiedBy>
  <cp:lastPrinted>2023-09-07T17:31:21Z</cp:lastPrinted>
  <dcterms:created xsi:type="dcterms:W3CDTF">2015-10-22T15:53:08Z</dcterms:created>
  <dcterms:modified xsi:type="dcterms:W3CDTF">2023-10-24T12:31:28Z</dcterms:modified>
</cp:coreProperties>
</file>